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ropbox\My Files\NLWA\Projects\De-Annexation of Parcel 1\"/>
    </mc:Choice>
  </mc:AlternateContent>
  <xr:revisionPtr revIDLastSave="0" documentId="13_ncr:1_{529DDE67-5206-43A5-8359-467D96B7E4C5}" xr6:coauthVersionLast="47" xr6:coauthVersionMax="47" xr10:uidLastSave="{00000000-0000-0000-0000-000000000000}"/>
  <bookViews>
    <workbookView xWindow="46908" yWindow="-108" windowWidth="45360" windowHeight="26136" xr2:uid="{C70FF071-CC79-4032-A7F6-5D4CA010EBDE}"/>
  </bookViews>
  <sheets>
    <sheet name="Tax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E2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9" i="1"/>
  <c r="E9" i="1"/>
  <c r="E10" i="1"/>
  <c r="G10" i="1" s="1"/>
  <c r="E11" i="1"/>
  <c r="G11" i="1" s="1"/>
  <c r="E12" i="1"/>
  <c r="G12" i="1" s="1"/>
  <c r="E13" i="1"/>
  <c r="E14" i="1"/>
  <c r="E15" i="1"/>
  <c r="E26" i="1"/>
  <c r="E25" i="1"/>
  <c r="E24" i="1"/>
  <c r="E23" i="1"/>
  <c r="E22" i="1"/>
  <c r="E21" i="1"/>
  <c r="E20" i="1"/>
  <c r="E19" i="1"/>
  <c r="E18" i="1"/>
  <c r="E17" i="1"/>
  <c r="E16" i="1"/>
  <c r="G27" i="1" l="1"/>
  <c r="E27" i="1"/>
  <c r="F27" i="1" l="1"/>
  <c r="G9" i="1" l="1"/>
</calcChain>
</file>

<file path=xl/sharedStrings.xml><?xml version="1.0" encoding="utf-8"?>
<sst xmlns="http://schemas.openxmlformats.org/spreadsheetml/2006/main" count="16" uniqueCount="16">
  <si>
    <t>Millage</t>
  </si>
  <si>
    <t>Taxes</t>
  </si>
  <si>
    <t>Year</t>
  </si>
  <si>
    <t>Meridian (Bonita)</t>
  </si>
  <si>
    <t>Meridian Portion</t>
  </si>
  <si>
    <t>Total</t>
  </si>
  <si>
    <t>Directions:</t>
  </si>
  <si>
    <t xml:space="preserve">https://tscmaps.maps.arcgis.com/apps/webappviewer/index.html?id=a32e5d92fbb94eeebb1d707907326f5b </t>
  </si>
  <si>
    <t>Assessed Property Value</t>
  </si>
  <si>
    <t>County &amp; Schools</t>
  </si>
  <si>
    <t>County &amp; Schools Portion</t>
  </si>
  <si>
    <t>Your most recent appraisal and tax payment history is available online at:</t>
  </si>
  <si>
    <t>1. Find your county property appraisal cards in your own files or call the County Appraiser at 601-482-9979.</t>
  </si>
  <si>
    <t>2. Input your assessed property value for each year in the column below (blue), and the spreadsheet will calculate your county and city taxes.</t>
  </si>
  <si>
    <t>Parcel 1 Tax Calculator</t>
  </si>
  <si>
    <t>Parcel 1 Boundaries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</si>
</sst>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 Narrow"/>
      <family val="2"/>
    </font>
    <font>
      <b/>
      <sz val="10"/>
      <color rgb="FF0070C0"/>
      <name val="Arial Narrow"/>
      <family val="2"/>
    </font>
    <font>
      <sz val="11"/>
      <color theme="1"/>
      <name val="Arial"/>
      <family val="2"/>
    </font>
    <font>
      <b/>
      <sz val="10"/>
      <color theme="1"/>
      <name val="Arial Narrow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44" fontId="3" fillId="2" borderId="5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4" xfId="2" applyFont="1" applyFill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/>
    </xf>
    <xf numFmtId="164" fontId="5" fillId="0" borderId="6" xfId="2" applyNumberFormat="1" applyFont="1" applyBorder="1" applyAlignment="1" applyProtection="1">
      <alignment horizontal="center" vertical="center"/>
      <protection locked="0"/>
    </xf>
    <xf numFmtId="165" fontId="4" fillId="0" borderId="7" xfId="4" applyNumberFormat="1" applyFont="1" applyBorder="1" applyAlignment="1">
      <alignment horizontal="center" vertical="center"/>
    </xf>
    <xf numFmtId="44" fontId="6" fillId="3" borderId="9" xfId="2" applyFont="1" applyFill="1" applyBorder="1" applyAlignment="1">
      <alignment horizontal="center" vertical="center"/>
    </xf>
    <xf numFmtId="44" fontId="6" fillId="0" borderId="10" xfId="2" applyFont="1" applyFill="1" applyBorder="1" applyAlignment="1">
      <alignment horizontal="center" vertical="center"/>
    </xf>
    <xf numFmtId="44" fontId="6" fillId="0" borderId="6" xfId="2" applyFont="1" applyFill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64" fontId="5" fillId="0" borderId="12" xfId="2" applyNumberFormat="1" applyFont="1" applyBorder="1" applyAlignment="1" applyProtection="1">
      <alignment horizontal="center" vertical="center"/>
      <protection locked="0"/>
    </xf>
    <xf numFmtId="165" fontId="4" fillId="0" borderId="12" xfId="4" applyNumberFormat="1" applyFont="1" applyBorder="1" applyAlignment="1">
      <alignment horizontal="center" vertical="center"/>
    </xf>
    <xf numFmtId="44" fontId="6" fillId="3" borderId="14" xfId="2" applyFont="1" applyFill="1" applyBorder="1" applyAlignment="1">
      <alignment horizontal="center" vertical="center"/>
    </xf>
    <xf numFmtId="165" fontId="4" fillId="0" borderId="6" xfId="4" applyNumberFormat="1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164" fontId="5" fillId="0" borderId="7" xfId="2" applyNumberFormat="1" applyFont="1" applyBorder="1" applyAlignment="1" applyProtection="1">
      <alignment horizontal="center" vertical="center"/>
      <protection locked="0"/>
    </xf>
    <xf numFmtId="0" fontId="4" fillId="0" borderId="16" xfId="4" applyFont="1" applyBorder="1" applyAlignment="1">
      <alignment horizontal="center" vertical="center"/>
    </xf>
    <xf numFmtId="164" fontId="5" fillId="0" borderId="16" xfId="2" applyNumberFormat="1" applyFont="1" applyBorder="1" applyAlignment="1" applyProtection="1">
      <alignment horizontal="center" vertical="center"/>
      <protection locked="0"/>
    </xf>
    <xf numFmtId="165" fontId="4" fillId="0" borderId="12" xfId="1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164" fontId="7" fillId="0" borderId="0" xfId="2" applyNumberFormat="1" applyFont="1" applyBorder="1" applyAlignment="1">
      <alignment horizontal="center" vertical="center"/>
    </xf>
    <xf numFmtId="166" fontId="8" fillId="0" borderId="17" xfId="2" applyNumberFormat="1" applyFont="1" applyFill="1" applyBorder="1" applyAlignment="1">
      <alignment horizontal="center" vertical="center"/>
    </xf>
    <xf numFmtId="44" fontId="9" fillId="4" borderId="1" xfId="2" applyFont="1" applyFill="1" applyBorder="1" applyAlignment="1">
      <alignment horizontal="center" vertical="center"/>
    </xf>
    <xf numFmtId="44" fontId="9" fillId="0" borderId="4" xfId="2" applyFont="1" applyFill="1" applyBorder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44" fontId="6" fillId="5" borderId="8" xfId="2" applyFont="1" applyFill="1" applyBorder="1" applyAlignment="1">
      <alignment horizontal="center" vertical="center"/>
    </xf>
    <xf numFmtId="44" fontId="6" fillId="5" borderId="11" xfId="2" applyFont="1" applyFill="1" applyBorder="1" applyAlignment="1">
      <alignment horizontal="center" vertical="center"/>
    </xf>
    <xf numFmtId="44" fontId="6" fillId="5" borderId="13" xfId="2" applyFont="1" applyFill="1" applyBorder="1" applyAlignment="1">
      <alignment horizontal="center" vertical="center"/>
    </xf>
    <xf numFmtId="44" fontId="6" fillId="5" borderId="15" xfId="2" applyFont="1" applyFill="1" applyBorder="1" applyAlignment="1">
      <alignment horizontal="center" vertical="center"/>
    </xf>
    <xf numFmtId="44" fontId="9" fillId="6" borderId="5" xfId="2" applyFont="1" applyFill="1" applyBorder="1" applyAlignment="1">
      <alignment horizontal="center" vertical="center"/>
    </xf>
    <xf numFmtId="166" fontId="8" fillId="0" borderId="0" xfId="2" applyNumberFormat="1" applyFont="1" applyFill="1" applyBorder="1" applyAlignment="1">
      <alignment horizontal="center" vertical="center"/>
    </xf>
    <xf numFmtId="44" fontId="9" fillId="0" borderId="0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3" fillId="0" borderId="0" xfId="5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8" xfId="3" applyFont="1" applyFill="1" applyBorder="1" applyAlignment="1">
      <alignment horizontal="center" wrapText="1"/>
    </xf>
    <xf numFmtId="0" fontId="3" fillId="2" borderId="19" xfId="3" applyFont="1" applyFill="1" applyBorder="1" applyAlignment="1">
      <alignment horizontal="center" wrapText="1"/>
    </xf>
    <xf numFmtId="164" fontId="3" fillId="2" borderId="18" xfId="2" applyNumberFormat="1" applyFont="1" applyFill="1" applyBorder="1" applyAlignment="1">
      <alignment horizontal="center" wrapText="1"/>
    </xf>
    <xf numFmtId="164" fontId="3" fillId="2" borderId="19" xfId="2" applyNumberFormat="1" applyFont="1" applyFill="1" applyBorder="1" applyAlignment="1">
      <alignment horizontal="center" wrapText="1"/>
    </xf>
    <xf numFmtId="165" fontId="4" fillId="0" borderId="16" xfId="1" applyNumberFormat="1" applyFont="1" applyFill="1" applyBorder="1" applyAlignment="1">
      <alignment horizontal="center" vertical="center"/>
    </xf>
    <xf numFmtId="9" fontId="9" fillId="0" borderId="0" xfId="6" applyFont="1" applyFill="1" applyBorder="1" applyAlignment="1">
      <alignment horizontal="center" vertical="center"/>
    </xf>
  </cellXfs>
  <cellStyles count="7">
    <cellStyle name="Comma" xfId="1" builtinId="3"/>
    <cellStyle name="Currency" xfId="2" builtinId="4"/>
    <cellStyle name="Hyperlink" xfId="5" builtinId="8"/>
    <cellStyle name="Normal" xfId="0" builtinId="0"/>
    <cellStyle name="Normal 22" xfId="3" xr:uid="{E1D9A6C0-91F3-4880-A520-F2C415C70AD6}"/>
    <cellStyle name="Normal 23" xfId="4" xr:uid="{58616BB2-5EFD-4102-BC5E-48D4643944E4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30</xdr:row>
      <xdr:rowOff>0</xdr:rowOff>
    </xdr:from>
    <xdr:to>
      <xdr:col>7</xdr:col>
      <xdr:colOff>11163</xdr:colOff>
      <xdr:row>57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3D3A2-AF2F-58BE-443E-B164C2F71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890260"/>
          <a:ext cx="6053822" cy="5021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scmaps.maps.arcgis.com/apps/webappviewer/index.html?id=a32e5d92fbb94eeebb1d707907326f5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0AB1A-8D0C-4C3A-84A2-D349D919463F}">
  <dimension ref="A1:G31"/>
  <sheetViews>
    <sheetView tabSelected="1" workbookViewId="0">
      <selection activeCell="I28" sqref="I28"/>
    </sheetView>
  </sheetViews>
  <sheetFormatPr defaultColWidth="8.6640625" defaultRowHeight="14.4" x14ac:dyDescent="0.3"/>
  <cols>
    <col min="1" max="1" width="7" style="1" customWidth="1"/>
    <col min="2" max="2" width="15.88671875" style="27" customWidth="1"/>
    <col min="3" max="3" width="10.21875" style="1" customWidth="1"/>
    <col min="4" max="4" width="10.5546875" style="1" customWidth="1"/>
    <col min="5" max="5" width="17.109375" style="1" customWidth="1"/>
    <col min="6" max="7" width="13.6640625" style="1" customWidth="1"/>
    <col min="8" max="16384" width="8.6640625" style="1"/>
  </cols>
  <sheetData>
    <row r="1" spans="1:7" ht="15.6" x14ac:dyDescent="0.3">
      <c r="A1" s="29" t="s">
        <v>6</v>
      </c>
    </row>
    <row r="2" spans="1:7" ht="32.4" customHeight="1" x14ac:dyDescent="0.3">
      <c r="A2" s="41" t="s">
        <v>12</v>
      </c>
      <c r="B2" s="41"/>
      <c r="C2" s="41"/>
      <c r="D2" s="41"/>
      <c r="E2" s="41"/>
      <c r="F2" s="41"/>
      <c r="G2" s="41"/>
    </row>
    <row r="3" spans="1:7" x14ac:dyDescent="0.3">
      <c r="A3" s="43" t="s">
        <v>11</v>
      </c>
      <c r="B3" s="43"/>
      <c r="C3" s="43"/>
      <c r="D3" s="43"/>
      <c r="E3" s="43"/>
      <c r="F3" s="43"/>
      <c r="G3" s="43"/>
    </row>
    <row r="4" spans="1:7" x14ac:dyDescent="0.3">
      <c r="A4" s="42" t="s">
        <v>7</v>
      </c>
      <c r="B4" s="42"/>
      <c r="C4" s="42"/>
      <c r="D4" s="42"/>
      <c r="E4" s="42"/>
      <c r="F4" s="42"/>
      <c r="G4" s="42"/>
    </row>
    <row r="5" spans="1:7" ht="46.2" customHeight="1" thickBot="1" x14ac:dyDescent="0.35">
      <c r="A5" s="41" t="s">
        <v>13</v>
      </c>
      <c r="B5" s="41"/>
      <c r="C5" s="41"/>
      <c r="D5" s="41"/>
      <c r="E5" s="41"/>
      <c r="F5" s="41"/>
      <c r="G5" s="41"/>
    </row>
    <row r="6" spans="1:7" ht="15.6" thickTop="1" thickBot="1" x14ac:dyDescent="0.35">
      <c r="A6" s="44" t="s">
        <v>14</v>
      </c>
      <c r="B6" s="45"/>
      <c r="C6" s="45"/>
      <c r="D6" s="45"/>
      <c r="E6" s="45"/>
      <c r="F6" s="45"/>
      <c r="G6" s="46"/>
    </row>
    <row r="7" spans="1:7" ht="16.5" customHeight="1" thickTop="1" thickBot="1" x14ac:dyDescent="0.35">
      <c r="A7" s="47" t="s">
        <v>2</v>
      </c>
      <c r="B7" s="49" t="s">
        <v>8</v>
      </c>
      <c r="C7" s="38" t="s">
        <v>0</v>
      </c>
      <c r="D7" s="39"/>
      <c r="E7" s="38" t="s">
        <v>1</v>
      </c>
      <c r="F7" s="39"/>
      <c r="G7" s="40"/>
    </row>
    <row r="8" spans="1:7" ht="31.5" customHeight="1" thickTop="1" thickBot="1" x14ac:dyDescent="0.35">
      <c r="A8" s="48"/>
      <c r="B8" s="50"/>
      <c r="C8" s="2" t="s">
        <v>9</v>
      </c>
      <c r="D8" s="2" t="s">
        <v>3</v>
      </c>
      <c r="E8" s="3" t="s">
        <v>10</v>
      </c>
      <c r="F8" s="4" t="s">
        <v>4</v>
      </c>
      <c r="G8" s="5" t="s">
        <v>5</v>
      </c>
    </row>
    <row r="9" spans="1:7" ht="15" thickTop="1" x14ac:dyDescent="0.3">
      <c r="A9" s="6">
        <v>2005</v>
      </c>
      <c r="B9" s="7">
        <v>245470</v>
      </c>
      <c r="C9" s="8">
        <v>101.73</v>
      </c>
      <c r="D9" s="8"/>
      <c r="E9" s="30">
        <f>$B9*0.1*C9/1000-300</f>
        <v>2197.1663100000001</v>
      </c>
      <c r="F9" s="9">
        <f>$B9*0.1*D9/1000</f>
        <v>0</v>
      </c>
      <c r="G9" s="10">
        <f>SUM(E9:F9)</f>
        <v>2197.1663100000001</v>
      </c>
    </row>
    <row r="10" spans="1:7" x14ac:dyDescent="0.3">
      <c r="A10" s="6">
        <v>2006</v>
      </c>
      <c r="B10" s="7">
        <v>243440</v>
      </c>
      <c r="C10" s="8">
        <v>105.24</v>
      </c>
      <c r="D10" s="8"/>
      <c r="E10" s="31">
        <f t="shared" ref="E10:E15" si="0">$B10*0.1*C10/1000-300</f>
        <v>2261.9625599999999</v>
      </c>
      <c r="F10" s="9">
        <f t="shared" ref="F10:F26" si="1">$B10*0.1*D10/1000</f>
        <v>0</v>
      </c>
      <c r="G10" s="11">
        <f>E10</f>
        <v>2261.9625599999999</v>
      </c>
    </row>
    <row r="11" spans="1:7" x14ac:dyDescent="0.3">
      <c r="A11" s="6">
        <v>2007</v>
      </c>
      <c r="B11" s="7">
        <v>243440</v>
      </c>
      <c r="C11" s="8">
        <v>108.6</v>
      </c>
      <c r="D11" s="8"/>
      <c r="E11" s="31">
        <f t="shared" si="0"/>
        <v>2343.7583999999997</v>
      </c>
      <c r="F11" s="9">
        <f t="shared" si="1"/>
        <v>0</v>
      </c>
      <c r="G11" s="11">
        <f t="shared" ref="G11:G12" si="2">E11</f>
        <v>2343.7583999999997</v>
      </c>
    </row>
    <row r="12" spans="1:7" ht="15" thickBot="1" x14ac:dyDescent="0.35">
      <c r="A12" s="12">
        <v>2008</v>
      </c>
      <c r="B12" s="13">
        <v>262730</v>
      </c>
      <c r="C12" s="14">
        <v>108.69</v>
      </c>
      <c r="D12" s="14"/>
      <c r="E12" s="32">
        <f t="shared" si="0"/>
        <v>2555.6123700000003</v>
      </c>
      <c r="F12" s="15">
        <f t="shared" si="1"/>
        <v>0</v>
      </c>
      <c r="G12" s="11">
        <f t="shared" si="2"/>
        <v>2555.6123700000003</v>
      </c>
    </row>
    <row r="13" spans="1:7" ht="15" thickTop="1" x14ac:dyDescent="0.3">
      <c r="A13" s="6">
        <v>2009</v>
      </c>
      <c r="B13" s="7">
        <v>262730</v>
      </c>
      <c r="C13" s="16">
        <v>106.28</v>
      </c>
      <c r="D13" s="16">
        <v>42.84</v>
      </c>
      <c r="E13" s="31">
        <f t="shared" si="0"/>
        <v>2492.2944400000001</v>
      </c>
      <c r="F13" s="9">
        <f t="shared" si="1"/>
        <v>1125.53532</v>
      </c>
      <c r="G13" s="11">
        <v>3917.9</v>
      </c>
    </row>
    <row r="14" spans="1:7" x14ac:dyDescent="0.3">
      <c r="A14" s="6">
        <v>2010</v>
      </c>
      <c r="B14" s="7">
        <v>262730</v>
      </c>
      <c r="C14" s="8">
        <v>108.15</v>
      </c>
      <c r="D14" s="8">
        <v>44.919999999999987</v>
      </c>
      <c r="E14" s="31">
        <f t="shared" si="0"/>
        <v>2541.4249500000001</v>
      </c>
      <c r="F14" s="9">
        <f t="shared" si="1"/>
        <v>1180.1831599999996</v>
      </c>
      <c r="G14" s="11">
        <v>4021.6090000000004</v>
      </c>
    </row>
    <row r="15" spans="1:7" x14ac:dyDescent="0.3">
      <c r="A15" s="6">
        <v>2011</v>
      </c>
      <c r="B15" s="7">
        <v>262730</v>
      </c>
      <c r="C15" s="8">
        <v>108.15</v>
      </c>
      <c r="D15" s="8">
        <v>44.919999999999987</v>
      </c>
      <c r="E15" s="31">
        <f t="shared" si="0"/>
        <v>2541.4249500000001</v>
      </c>
      <c r="F15" s="9">
        <f t="shared" si="1"/>
        <v>1180.1831599999996</v>
      </c>
      <c r="G15" s="11">
        <v>3721.6090000000004</v>
      </c>
    </row>
    <row r="16" spans="1:7" x14ac:dyDescent="0.3">
      <c r="A16" s="17">
        <v>2012</v>
      </c>
      <c r="B16" s="18">
        <v>255300</v>
      </c>
      <c r="C16" s="8">
        <v>111.38</v>
      </c>
      <c r="D16" s="8">
        <v>44.920000000000016</v>
      </c>
      <c r="E16" s="33">
        <f t="shared" ref="E15:E25" si="3">$B16*0.1*C16/1000-300</f>
        <v>2543.5313999999998</v>
      </c>
      <c r="F16" s="9">
        <f t="shared" si="1"/>
        <v>1146.8076000000003</v>
      </c>
      <c r="G16" s="11">
        <v>3690.3389999999999</v>
      </c>
    </row>
    <row r="17" spans="1:7" x14ac:dyDescent="0.3">
      <c r="A17" s="17">
        <v>2013</v>
      </c>
      <c r="B17" s="18">
        <v>255300</v>
      </c>
      <c r="C17" s="8">
        <v>111.38</v>
      </c>
      <c r="D17" s="8">
        <v>44.920000000000016</v>
      </c>
      <c r="E17" s="33">
        <f t="shared" si="3"/>
        <v>2543.5313999999998</v>
      </c>
      <c r="F17" s="9">
        <f t="shared" si="1"/>
        <v>1146.8076000000003</v>
      </c>
      <c r="G17" s="11">
        <v>3690.3389999999999</v>
      </c>
    </row>
    <row r="18" spans="1:7" x14ac:dyDescent="0.3">
      <c r="A18" s="17">
        <v>2014</v>
      </c>
      <c r="B18" s="18">
        <v>255300</v>
      </c>
      <c r="C18" s="8">
        <v>111.38</v>
      </c>
      <c r="D18" s="8">
        <v>44.920000000000016</v>
      </c>
      <c r="E18" s="33">
        <f t="shared" si="3"/>
        <v>2543.5313999999998</v>
      </c>
      <c r="F18" s="9">
        <f t="shared" si="1"/>
        <v>1146.8076000000003</v>
      </c>
      <c r="G18" s="11">
        <v>3690.3389999999999</v>
      </c>
    </row>
    <row r="19" spans="1:7" x14ac:dyDescent="0.3">
      <c r="A19" s="17">
        <v>2015</v>
      </c>
      <c r="B19" s="18">
        <v>255300</v>
      </c>
      <c r="C19" s="8">
        <v>111.38</v>
      </c>
      <c r="D19" s="8">
        <v>44.920000000000016</v>
      </c>
      <c r="E19" s="33">
        <f t="shared" si="3"/>
        <v>2543.5313999999998</v>
      </c>
      <c r="F19" s="9">
        <f t="shared" si="1"/>
        <v>1146.8076000000003</v>
      </c>
      <c r="G19" s="11">
        <v>3690.3389999999999</v>
      </c>
    </row>
    <row r="20" spans="1:7" x14ac:dyDescent="0.3">
      <c r="A20" s="17">
        <v>2016</v>
      </c>
      <c r="B20" s="18">
        <v>256860</v>
      </c>
      <c r="C20" s="8">
        <v>111.38</v>
      </c>
      <c r="D20" s="8">
        <v>44.920000000000016</v>
      </c>
      <c r="E20" s="33">
        <f t="shared" si="3"/>
        <v>2560.9066799999996</v>
      </c>
      <c r="F20" s="9">
        <f t="shared" si="1"/>
        <v>1153.8151200000004</v>
      </c>
      <c r="G20" s="11">
        <v>3714.7220000000002</v>
      </c>
    </row>
    <row r="21" spans="1:7" x14ac:dyDescent="0.3">
      <c r="A21" s="17">
        <v>2017</v>
      </c>
      <c r="B21" s="18">
        <v>256860</v>
      </c>
      <c r="C21" s="8">
        <v>111.43</v>
      </c>
      <c r="D21" s="8">
        <v>45.650000000000006</v>
      </c>
      <c r="E21" s="33">
        <f t="shared" si="3"/>
        <v>2562.1909799999999</v>
      </c>
      <c r="F21" s="9">
        <f t="shared" si="1"/>
        <v>1172.5659000000001</v>
      </c>
      <c r="G21" s="11">
        <v>3734.7570000000001</v>
      </c>
    </row>
    <row r="22" spans="1:7" x14ac:dyDescent="0.3">
      <c r="A22" s="17">
        <v>2018</v>
      </c>
      <c r="B22" s="18">
        <v>256860</v>
      </c>
      <c r="C22" s="8">
        <v>111.43</v>
      </c>
      <c r="D22" s="8">
        <v>45.650000000000006</v>
      </c>
      <c r="E22" s="33">
        <f t="shared" si="3"/>
        <v>2562.1909799999999</v>
      </c>
      <c r="F22" s="9">
        <f t="shared" si="1"/>
        <v>1172.5659000000001</v>
      </c>
      <c r="G22" s="11">
        <v>3734.7570000000001</v>
      </c>
    </row>
    <row r="23" spans="1:7" x14ac:dyDescent="0.3">
      <c r="A23" s="17">
        <v>2019</v>
      </c>
      <c r="B23" s="18">
        <v>256860</v>
      </c>
      <c r="C23" s="8">
        <v>111.43</v>
      </c>
      <c r="D23" s="8">
        <v>46.84</v>
      </c>
      <c r="E23" s="33">
        <f t="shared" si="3"/>
        <v>2562.1909799999999</v>
      </c>
      <c r="F23" s="9">
        <f t="shared" si="1"/>
        <v>1203.1322399999999</v>
      </c>
      <c r="G23" s="11">
        <v>3765.3240000000001</v>
      </c>
    </row>
    <row r="24" spans="1:7" x14ac:dyDescent="0.3">
      <c r="A24" s="19">
        <v>2020</v>
      </c>
      <c r="B24" s="20">
        <v>264880</v>
      </c>
      <c r="C24" s="8">
        <v>111.43</v>
      </c>
      <c r="D24" s="8">
        <v>46.84</v>
      </c>
      <c r="E24" s="33">
        <f t="shared" si="3"/>
        <v>2651.5578400000004</v>
      </c>
      <c r="F24" s="9">
        <f t="shared" si="1"/>
        <v>1240.6979200000001</v>
      </c>
      <c r="G24" s="11">
        <v>3892.2560000000003</v>
      </c>
    </row>
    <row r="25" spans="1:7" x14ac:dyDescent="0.3">
      <c r="A25" s="19">
        <v>2021</v>
      </c>
      <c r="B25" s="20">
        <v>264880</v>
      </c>
      <c r="C25" s="51">
        <v>112.64</v>
      </c>
      <c r="D25" s="8">
        <v>50.84</v>
      </c>
      <c r="E25" s="33">
        <f t="shared" si="3"/>
        <v>2683.6083199999998</v>
      </c>
      <c r="F25" s="9">
        <f t="shared" si="1"/>
        <v>1346.6499200000001</v>
      </c>
      <c r="G25" s="11">
        <v>3998.21</v>
      </c>
    </row>
    <row r="26" spans="1:7" ht="15" thickBot="1" x14ac:dyDescent="0.35">
      <c r="A26" s="12">
        <v>2022</v>
      </c>
      <c r="B26" s="13">
        <v>264880</v>
      </c>
      <c r="C26" s="21">
        <v>112.64</v>
      </c>
      <c r="D26" s="8">
        <v>53.84</v>
      </c>
      <c r="E26" s="33">
        <f t="shared" ref="E26:F26" si="4">$B26*0.1*C26/1000-300</f>
        <v>2683.6083199999998</v>
      </c>
      <c r="F26" s="9">
        <f t="shared" si="1"/>
        <v>1426.1139200000002</v>
      </c>
      <c r="G26" s="11">
        <v>4109.72</v>
      </c>
    </row>
    <row r="27" spans="1:7" ht="15.6" thickTop="1" thickBot="1" x14ac:dyDescent="0.35">
      <c r="A27" s="22"/>
      <c r="B27" s="23"/>
      <c r="C27" s="22"/>
      <c r="D27" s="24"/>
      <c r="E27" s="34">
        <f>SUM(E13:E25)</f>
        <v>33331.915719999997</v>
      </c>
      <c r="F27" s="25">
        <f>SUM(F13:F25)</f>
        <v>15362.559039999998</v>
      </c>
      <c r="G27" s="26">
        <f>SUM(G13:G25)</f>
        <v>49262.5</v>
      </c>
    </row>
    <row r="28" spans="1:7" ht="15" thickTop="1" x14ac:dyDescent="0.3">
      <c r="A28" s="22"/>
      <c r="B28" s="23"/>
      <c r="C28" s="22"/>
      <c r="D28" s="35"/>
      <c r="E28" s="52">
        <f>E27/$G$27</f>
        <v>0.67661843633595531</v>
      </c>
      <c r="F28" s="52">
        <f t="shared" ref="F28:G28" si="5">F27/$G$27</f>
        <v>0.31185098279624457</v>
      </c>
      <c r="G28" s="52">
        <f t="shared" si="5"/>
        <v>1</v>
      </c>
    </row>
    <row r="29" spans="1:7" x14ac:dyDescent="0.3">
      <c r="A29" s="22"/>
      <c r="B29" s="23"/>
      <c r="C29" s="22"/>
      <c r="D29" s="35"/>
      <c r="E29" s="36"/>
      <c r="F29" s="36"/>
      <c r="G29" s="36"/>
    </row>
    <row r="30" spans="1:7" ht="18" x14ac:dyDescent="0.3">
      <c r="A30" s="37" t="s">
        <v>15</v>
      </c>
      <c r="B30" s="37"/>
      <c r="C30" s="37"/>
      <c r="D30" s="37"/>
      <c r="E30" s="37"/>
      <c r="F30" s="37"/>
      <c r="G30" s="37"/>
    </row>
    <row r="31" spans="1:7" x14ac:dyDescent="0.3">
      <c r="D31" s="28"/>
    </row>
  </sheetData>
  <mergeCells count="10">
    <mergeCell ref="A30:G30"/>
    <mergeCell ref="C7:D7"/>
    <mergeCell ref="E7:G7"/>
    <mergeCell ref="A5:G5"/>
    <mergeCell ref="A2:G2"/>
    <mergeCell ref="A4:G4"/>
    <mergeCell ref="A3:G3"/>
    <mergeCell ref="A6:G6"/>
    <mergeCell ref="A7:A8"/>
    <mergeCell ref="B7:B8"/>
  </mergeCells>
  <hyperlinks>
    <hyperlink ref="A4" r:id="rId1" xr:uid="{058E9668-219A-4CC6-B139-B5EF18287715}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"Ike" Kiefer</dc:creator>
  <cp:lastModifiedBy>Todd "Ike" Kiefer</cp:lastModifiedBy>
  <dcterms:created xsi:type="dcterms:W3CDTF">2022-09-08T08:58:30Z</dcterms:created>
  <dcterms:modified xsi:type="dcterms:W3CDTF">2023-01-11T04:36:41Z</dcterms:modified>
</cp:coreProperties>
</file>